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/>
  </bookViews>
  <sheets>
    <sheet name="Multi Emp. Weekly Timesheet" sheetId="1" r:id="rId1"/>
    <sheet name="Payslip" sheetId="5" r:id="rId2"/>
  </sheets>
  <externalReferences>
    <externalReference r:id="rId3"/>
  </externalReferences>
  <definedNames>
    <definedName name="Database">[1]Database!$A$1:$AZ$99</definedName>
    <definedName name="_xlnm.Print_Area" localSheetId="1">Payslip!$A$1:$G$33</definedName>
  </definedNames>
  <calcPr calcId="144525"/>
</workbook>
</file>

<file path=xl/sharedStrings.xml><?xml version="1.0" encoding="utf-8"?>
<sst xmlns="http://schemas.openxmlformats.org/spreadsheetml/2006/main" count="96" uniqueCount="79">
  <si>
    <t>Weekly Timesheet With Payslip Excel Template</t>
  </si>
  <si>
    <t>Month</t>
  </si>
  <si>
    <t>Day</t>
  </si>
  <si>
    <t>Regular Hours</t>
  </si>
  <si>
    <t>Hourly Rate</t>
  </si>
  <si>
    <t>Over Time Hours</t>
  </si>
  <si>
    <t>Over Time Rate</t>
  </si>
  <si>
    <t>Total Hours</t>
  </si>
  <si>
    <t>Name of Employee</t>
  </si>
  <si>
    <t>Designation</t>
  </si>
  <si>
    <t>Date</t>
  </si>
  <si>
    <t>Employee ID</t>
  </si>
  <si>
    <t>In</t>
  </si>
  <si>
    <t>Out</t>
  </si>
  <si>
    <t>Adam</t>
  </si>
  <si>
    <t>Manager</t>
  </si>
  <si>
    <t>AE001</t>
  </si>
  <si>
    <t>Billy</t>
  </si>
  <si>
    <t>Quality Control</t>
  </si>
  <si>
    <t>AE002</t>
  </si>
  <si>
    <t>Clarie</t>
  </si>
  <si>
    <t>Content Manager</t>
  </si>
  <si>
    <t>AE003</t>
  </si>
  <si>
    <t>David</t>
  </si>
  <si>
    <t>Emanuel</t>
  </si>
  <si>
    <t>Flora</t>
  </si>
  <si>
    <t>Gissele</t>
  </si>
  <si>
    <t>Hannah</t>
  </si>
  <si>
    <t>Irina</t>
  </si>
  <si>
    <t>Jackie</t>
  </si>
  <si>
    <t>Katie</t>
  </si>
  <si>
    <t>Laila</t>
  </si>
  <si>
    <t>Mary</t>
  </si>
  <si>
    <t>Nancy</t>
  </si>
  <si>
    <t>Omega</t>
  </si>
  <si>
    <t>Patrick</t>
  </si>
  <si>
    <t>Queen</t>
  </si>
  <si>
    <t>Roger</t>
  </si>
  <si>
    <t>Stella</t>
  </si>
  <si>
    <t>Tara</t>
  </si>
  <si>
    <t>Uma</t>
  </si>
  <si>
    <t>Violet</t>
  </si>
  <si>
    <t>Wendy</t>
  </si>
  <si>
    <t>Xiomi</t>
  </si>
  <si>
    <t>Yankee</t>
  </si>
  <si>
    <t>Prepared By:</t>
  </si>
  <si>
    <t>Approved By:</t>
  </si>
  <si>
    <t>Start Date</t>
  </si>
  <si>
    <t>End Date</t>
  </si>
  <si>
    <t>Employee Details</t>
  </si>
  <si>
    <t>Employee Name:</t>
  </si>
  <si>
    <t>Designation:</t>
  </si>
  <si>
    <t>Employee  ID:</t>
  </si>
  <si>
    <t>Salary Details</t>
  </si>
  <si>
    <t>Description</t>
  </si>
  <si>
    <t>Amount</t>
  </si>
  <si>
    <t>Gross Salary</t>
  </si>
  <si>
    <t>No. Of Days</t>
  </si>
  <si>
    <t xml:space="preserve">Rate/Hr </t>
  </si>
  <si>
    <t>Overtime Hours</t>
  </si>
  <si>
    <t>Rate/Hr</t>
  </si>
  <si>
    <t>Add: Allowances</t>
  </si>
  <si>
    <t>Add: Bonus</t>
  </si>
  <si>
    <t>Less: Deductions</t>
  </si>
  <si>
    <t>Less: Taxes</t>
  </si>
  <si>
    <t>Less: Loans Emi</t>
  </si>
  <si>
    <t>Net Salary Transfer Amount</t>
  </si>
  <si>
    <t>Amount In Words:</t>
  </si>
  <si>
    <t>Five Hundred Fifty Four Dollars</t>
  </si>
  <si>
    <t>Payment Medium</t>
  </si>
  <si>
    <t>Bank Transfer</t>
  </si>
  <si>
    <t>Bank Name</t>
  </si>
  <si>
    <t>ABC Bank</t>
  </si>
  <si>
    <t>Account Number</t>
  </si>
  <si>
    <t>Prepared By</t>
  </si>
  <si>
    <t>Checked By</t>
  </si>
  <si>
    <t>Authorised by</t>
  </si>
  <si>
    <t xml:space="preserve">                      </t>
  </si>
  <si>
    <t>Remarks: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</si>
</sst>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[$$-409]#,##0.00"/>
    <numFmt numFmtId="177" formatCode="_-[$$-409]* #,##0_ ;_-[$$-409]* \-#,##0\ ;_-[$$-409]* &quot;-&quot;_ ;_-@_ "/>
    <numFmt numFmtId="178" formatCode="[$-409]h:mm\ AM/PM;@"/>
  </numFmts>
  <fonts count="36">
    <font>
      <sz val="11"/>
      <color theme="1"/>
      <name val="Calibri"/>
      <charset val="134"/>
      <scheme val="minor"/>
    </font>
    <font>
      <b/>
      <sz val="18"/>
      <color theme="0"/>
      <name val="Arial"/>
      <charset val="134"/>
    </font>
    <font>
      <b/>
      <sz val="12"/>
      <color theme="0"/>
      <name val="Calibri"/>
      <charset val="134"/>
      <scheme val="minor"/>
    </font>
    <font>
      <b/>
      <sz val="12"/>
      <name val="Calibri"/>
      <charset val="134"/>
      <scheme val="minor"/>
    </font>
    <font>
      <b/>
      <sz val="16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b/>
      <u/>
      <sz val="12"/>
      <name val="Calibri"/>
      <charset val="134"/>
      <scheme val="minor"/>
    </font>
    <font>
      <sz val="11"/>
      <color theme="1"/>
      <name val="Arial"/>
      <charset val="134"/>
    </font>
    <font>
      <b/>
      <sz val="28"/>
      <color theme="0"/>
      <name val="Arial"/>
      <charset val="134"/>
    </font>
    <font>
      <b/>
      <sz val="15"/>
      <color theme="0"/>
      <name val="Arial"/>
      <charset val="134"/>
    </font>
    <font>
      <b/>
      <sz val="15"/>
      <name val="Arial"/>
      <charset val="134"/>
    </font>
    <font>
      <b/>
      <sz val="13"/>
      <color theme="1"/>
      <name val="Arial"/>
      <charset val="134"/>
    </font>
    <font>
      <sz val="13"/>
      <color theme="1"/>
      <name val="Arial"/>
      <charset val="134"/>
    </font>
    <font>
      <b/>
      <sz val="13"/>
      <name val="Arial"/>
      <charset val="134"/>
    </font>
    <font>
      <sz val="11"/>
      <color theme="0"/>
      <name val="Arial"/>
      <charset val="134"/>
    </font>
    <font>
      <b/>
      <sz val="13"/>
      <color theme="0"/>
      <name val="Arial"/>
      <charset val="134"/>
    </font>
    <font>
      <b/>
      <sz val="15"/>
      <color theme="3"/>
      <name val="Calibri"/>
      <charset val="134"/>
      <scheme val="minor"/>
    </font>
    <font>
      <u/>
      <sz val="11"/>
      <color theme="10"/>
      <name val="Calibri"/>
      <charset val="134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264DA6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38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auto="1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theme="0"/>
      </right>
      <top style="thin">
        <color auto="1"/>
      </top>
      <bottom/>
      <diagonal/>
    </border>
    <border>
      <left style="medium">
        <color theme="0"/>
      </left>
      <right style="medium">
        <color theme="0"/>
      </right>
      <top style="thin">
        <color auto="1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n">
        <color auto="1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2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7" borderId="33" applyNumberFormat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0" fillId="18" borderId="34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30" fillId="0" borderId="3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9" borderId="31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15" borderId="37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3" fillId="15" borderId="31" applyNumberFormat="0" applyAlignment="0" applyProtection="0">
      <alignment vertical="center"/>
    </xf>
    <xf numFmtId="0" fontId="31" fillId="0" borderId="36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85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14" fontId="3" fillId="4" borderId="8" xfId="0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17" fontId="3" fillId="4" borderId="9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left" vertical="center" indent="4"/>
    </xf>
    <xf numFmtId="0" fontId="3" fillId="4" borderId="2" xfId="0" applyFont="1" applyFill="1" applyBorder="1" applyAlignment="1">
      <alignment horizontal="left" vertical="center" indent="4"/>
    </xf>
    <xf numFmtId="0" fontId="3" fillId="4" borderId="3" xfId="0" applyFont="1" applyFill="1" applyBorder="1" applyAlignment="1">
      <alignment horizontal="left" vertical="center" indent="4"/>
    </xf>
    <xf numFmtId="0" fontId="3" fillId="4" borderId="11" xfId="0" applyFont="1" applyFill="1" applyBorder="1" applyAlignment="1">
      <alignment horizontal="left" vertical="center" indent="4"/>
    </xf>
    <xf numFmtId="0" fontId="3" fillId="4" borderId="12" xfId="0" applyFont="1" applyFill="1" applyBorder="1" applyAlignment="1">
      <alignment horizontal="left" vertical="center" indent="4"/>
    </xf>
    <xf numFmtId="0" fontId="3" fillId="4" borderId="13" xfId="0" applyFont="1" applyFill="1" applyBorder="1" applyAlignment="1">
      <alignment horizontal="left" vertical="center" indent="4"/>
    </xf>
    <xf numFmtId="0" fontId="3" fillId="4" borderId="14" xfId="0" applyFont="1" applyFill="1" applyBorder="1" applyAlignment="1">
      <alignment horizontal="left" vertical="center" indent="4"/>
    </xf>
    <xf numFmtId="0" fontId="2" fillId="3" borderId="1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3" fillId="4" borderId="15" xfId="0" applyFont="1" applyFill="1" applyBorder="1" applyAlignment="1">
      <alignment horizontal="center" vertical="center"/>
    </xf>
    <xf numFmtId="176" fontId="3" fillId="4" borderId="15" xfId="0" applyNumberFormat="1" applyFont="1" applyFill="1" applyBorder="1" applyAlignment="1">
      <alignment horizontal="center" vertical="center"/>
    </xf>
    <xf numFmtId="177" fontId="2" fillId="3" borderId="10" xfId="0" applyNumberFormat="1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/>
    </xf>
    <xf numFmtId="176" fontId="3" fillId="4" borderId="14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/>
    </xf>
    <xf numFmtId="177" fontId="5" fillId="0" borderId="15" xfId="0" applyNumberFormat="1" applyFont="1" applyFill="1" applyBorder="1" applyAlignment="1">
      <alignment horizontal="center" vertical="center"/>
    </xf>
    <xf numFmtId="177" fontId="5" fillId="0" borderId="18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/>
    </xf>
    <xf numFmtId="177" fontId="5" fillId="0" borderId="14" xfId="0" applyNumberFormat="1" applyFont="1" applyFill="1" applyBorder="1" applyAlignment="1">
      <alignment horizontal="center" vertical="center"/>
    </xf>
    <xf numFmtId="177" fontId="6" fillId="5" borderId="10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8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0" fillId="0" borderId="10" xfId="0" applyBorder="1"/>
    <xf numFmtId="0" fontId="6" fillId="3" borderId="10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/>
    <xf numFmtId="0" fontId="8" fillId="2" borderId="0" xfId="0" applyFont="1" applyFill="1"/>
    <xf numFmtId="0" fontId="9" fillId="3" borderId="19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17" fontId="11" fillId="4" borderId="22" xfId="0" applyNumberFormat="1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/>
    </xf>
    <xf numFmtId="14" fontId="10" fillId="3" borderId="21" xfId="0" applyNumberFormat="1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left" vertical="center" indent="2"/>
    </xf>
    <xf numFmtId="0" fontId="12" fillId="4" borderId="21" xfId="0" applyFont="1" applyFill="1" applyBorder="1" applyAlignment="1">
      <alignment horizontal="center" vertical="center"/>
    </xf>
    <xf numFmtId="178" fontId="13" fillId="4" borderId="21" xfId="0" applyNumberFormat="1" applyFont="1" applyFill="1" applyBorder="1"/>
    <xf numFmtId="0" fontId="14" fillId="4" borderId="21" xfId="7" applyFont="1" applyFill="1" applyBorder="1" applyAlignment="1" applyProtection="1">
      <alignment horizontal="left" vertical="center" indent="2"/>
    </xf>
    <xf numFmtId="0" fontId="14" fillId="4" borderId="21" xfId="7" applyFont="1" applyFill="1" applyBorder="1" applyAlignment="1" applyProtection="1">
      <alignment horizontal="center" vertical="center"/>
    </xf>
    <xf numFmtId="0" fontId="15" fillId="3" borderId="21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24" xfId="0" applyFont="1" applyFill="1" applyBorder="1" applyAlignment="1">
      <alignment horizontal="center"/>
    </xf>
    <xf numFmtId="0" fontId="10" fillId="3" borderId="25" xfId="0" applyFont="1" applyFill="1" applyBorder="1" applyAlignment="1">
      <alignment horizontal="center"/>
    </xf>
    <xf numFmtId="0" fontId="10" fillId="3" borderId="26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3" borderId="27" xfId="0" applyFont="1" applyFill="1" applyBorder="1" applyAlignment="1">
      <alignment horizontal="center"/>
    </xf>
    <xf numFmtId="0" fontId="10" fillId="7" borderId="21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8" xfId="0" applyFont="1" applyFill="1" applyBorder="1" applyAlignment="1">
      <alignment horizontal="center"/>
    </xf>
    <xf numFmtId="14" fontId="10" fillId="3" borderId="29" xfId="0" applyNumberFormat="1" applyFont="1" applyFill="1" applyBorder="1" applyAlignment="1">
      <alignment horizontal="center" vertical="center"/>
    </xf>
    <xf numFmtId="14" fontId="10" fillId="3" borderId="22" xfId="0" applyNumberFormat="1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2" fontId="16" fillId="3" borderId="21" xfId="0" applyNumberFormat="1" applyFont="1" applyFill="1" applyBorder="1" applyAlignment="1">
      <alignment horizontal="center" vertical="center"/>
    </xf>
    <xf numFmtId="176" fontId="14" fillId="4" borderId="2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2" fontId="16" fillId="3" borderId="29" xfId="0" applyNumberFormat="1" applyFont="1" applyFill="1" applyBorder="1" applyAlignment="1">
      <alignment vertical="center"/>
    </xf>
    <xf numFmtId="0" fontId="16" fillId="3" borderId="22" xfId="0" applyFont="1" applyFill="1" applyBorder="1" applyAlignment="1">
      <alignment vertical="center"/>
    </xf>
    <xf numFmtId="2" fontId="16" fillId="3" borderId="22" xfId="0" applyNumberFormat="1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 defaultPivotStyle="PivotStyleLight16"/>
  <colors>
    <mruColors>
      <color rgb="00264D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fahim\Dropbox\Articles%20templates\Work%20Done\Accounts\Posted\Salary%20Sheet\Salary%20Calculation%20Sheet%20and%20Salary%20Slip%20Template%20in%20Excel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base"/>
      <sheetName val="Consolidation"/>
      <sheetName val="Salary Slip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5"/>
  <sheetViews>
    <sheetView tabSelected="1" zoomScale="85" zoomScaleNormal="85" workbookViewId="0">
      <selection activeCell="D13" sqref="D13"/>
    </sheetView>
  </sheetViews>
  <sheetFormatPr defaultColWidth="9" defaultRowHeight="13.8"/>
  <cols>
    <col min="1" max="1" width="2.86111111111111" style="50" customWidth="1"/>
    <col min="2" max="2" width="24.5740740740741" style="50" customWidth="1"/>
    <col min="3" max="3" width="20.8611111111111" style="50" customWidth="1"/>
    <col min="4" max="4" width="17.1296296296296" style="50" customWidth="1"/>
    <col min="5" max="5" width="10.1296296296296" style="50" customWidth="1"/>
    <col min="6" max="6" width="10" style="50" customWidth="1"/>
    <col min="7" max="7" width="10.1296296296296" style="50" customWidth="1"/>
    <col min="8" max="8" width="10" style="50" customWidth="1"/>
    <col min="9" max="9" width="10.1296296296296" style="50" customWidth="1"/>
    <col min="10" max="10" width="10" style="50" customWidth="1"/>
    <col min="11" max="11" width="10.1296296296296" style="50" customWidth="1"/>
    <col min="12" max="12" width="10" style="50" customWidth="1"/>
    <col min="13" max="13" width="10.1296296296296" style="50" customWidth="1"/>
    <col min="14" max="14" width="10" style="50" customWidth="1"/>
    <col min="15" max="15" width="10.1296296296296" style="50" customWidth="1"/>
    <col min="16" max="16" width="10" style="50" customWidth="1"/>
    <col min="17" max="18" width="10.1296296296296" style="50" customWidth="1"/>
    <col min="19" max="22" width="11.4259259259259" style="50" customWidth="1"/>
    <col min="23" max="23" width="16" style="50" customWidth="1"/>
    <col min="24" max="24" width="2.86111111111111" style="50" customWidth="1"/>
    <col min="25" max="16384" width="9.12962962962963" style="50"/>
  </cols>
  <sheetData>
    <row r="1" spans="1:24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</row>
    <row r="2" ht="45" customHeight="1" spans="1:24">
      <c r="A2" s="51"/>
      <c r="B2" s="52" t="s">
        <v>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77"/>
      <c r="X2" s="51"/>
    </row>
    <row r="3" ht="21" customHeight="1" spans="1:24">
      <c r="A3" s="51"/>
      <c r="B3" s="54" t="s">
        <v>1</v>
      </c>
      <c r="C3" s="55">
        <v>42917</v>
      </c>
      <c r="D3" s="54" t="s">
        <v>2</v>
      </c>
      <c r="E3" s="54" t="str">
        <f>TEXT(E4,"dddd")</f>
        <v>Thursday</v>
      </c>
      <c r="F3" s="54"/>
      <c r="G3" s="54" t="str">
        <f t="shared" ref="G3" si="0">TEXT(G4,"dddd")</f>
        <v>Friday</v>
      </c>
      <c r="H3" s="54"/>
      <c r="I3" s="54" t="str">
        <f t="shared" ref="I3" si="1">TEXT(I4,"dddd")</f>
        <v>Saturday</v>
      </c>
      <c r="J3" s="54"/>
      <c r="K3" s="54" t="str">
        <f t="shared" ref="K3" si="2">TEXT(K4,"dddd")</f>
        <v>Sunday</v>
      </c>
      <c r="L3" s="54"/>
      <c r="M3" s="54" t="str">
        <f t="shared" ref="M3" si="3">TEXT(M4,"dddd")</f>
        <v>Monday</v>
      </c>
      <c r="N3" s="54"/>
      <c r="O3" s="54" t="str">
        <f t="shared" ref="O3" si="4">TEXT(O4,"dddd")</f>
        <v>Tuesday</v>
      </c>
      <c r="P3" s="54"/>
      <c r="Q3" s="54" t="str">
        <f t="shared" ref="Q3" si="5">TEXT(Q4,"dddd")</f>
        <v>Wednesday</v>
      </c>
      <c r="R3" s="54"/>
      <c r="S3" s="56" t="s">
        <v>3</v>
      </c>
      <c r="T3" s="56" t="s">
        <v>4</v>
      </c>
      <c r="U3" s="56" t="s">
        <v>5</v>
      </c>
      <c r="V3" s="56" t="s">
        <v>6</v>
      </c>
      <c r="W3" s="56" t="s">
        <v>7</v>
      </c>
      <c r="X3" s="51"/>
    </row>
    <row r="4" ht="20.7" spans="1:24">
      <c r="A4" s="51"/>
      <c r="B4" s="56" t="s">
        <v>8</v>
      </c>
      <c r="C4" s="56" t="s">
        <v>9</v>
      </c>
      <c r="D4" s="54" t="s">
        <v>10</v>
      </c>
      <c r="E4" s="57">
        <v>44378</v>
      </c>
      <c r="F4" s="57"/>
      <c r="G4" s="58">
        <f>E4+1</f>
        <v>44379</v>
      </c>
      <c r="H4" s="58"/>
      <c r="I4" s="58">
        <f t="shared" ref="I4" si="6">G4+1</f>
        <v>44380</v>
      </c>
      <c r="J4" s="58"/>
      <c r="K4" s="58">
        <f t="shared" ref="K4" si="7">I4+1</f>
        <v>44381</v>
      </c>
      <c r="L4" s="58"/>
      <c r="M4" s="58">
        <f t="shared" ref="M4" si="8">K4+1</f>
        <v>44382</v>
      </c>
      <c r="N4" s="58"/>
      <c r="O4" s="75">
        <f t="shared" ref="O4" si="9">M4+1</f>
        <v>44383</v>
      </c>
      <c r="P4" s="76"/>
      <c r="Q4" s="58">
        <f t="shared" ref="Q4" si="10">O4+1</f>
        <v>44384</v>
      </c>
      <c r="R4" s="58"/>
      <c r="S4" s="56"/>
      <c r="T4" s="56"/>
      <c r="U4" s="56"/>
      <c r="V4" s="56"/>
      <c r="W4" s="56"/>
      <c r="X4" s="51"/>
    </row>
    <row r="5" ht="39.9" spans="1:24">
      <c r="A5" s="51"/>
      <c r="B5" s="56"/>
      <c r="C5" s="56"/>
      <c r="D5" s="56" t="s">
        <v>11</v>
      </c>
      <c r="E5" s="54" t="s">
        <v>12</v>
      </c>
      <c r="F5" s="54" t="s">
        <v>13</v>
      </c>
      <c r="G5" s="54" t="s">
        <v>12</v>
      </c>
      <c r="H5" s="54" t="s">
        <v>13</v>
      </c>
      <c r="I5" s="54" t="s">
        <v>12</v>
      </c>
      <c r="J5" s="54" t="s">
        <v>13</v>
      </c>
      <c r="K5" s="54" t="s">
        <v>12</v>
      </c>
      <c r="L5" s="54" t="s">
        <v>13</v>
      </c>
      <c r="M5" s="54" t="s">
        <v>12</v>
      </c>
      <c r="N5" s="54" t="s">
        <v>13</v>
      </c>
      <c r="O5" s="54" t="s">
        <v>12</v>
      </c>
      <c r="P5" s="54" t="s">
        <v>13</v>
      </c>
      <c r="Q5" s="54" t="s">
        <v>12</v>
      </c>
      <c r="R5" s="54" t="s">
        <v>13</v>
      </c>
      <c r="S5" s="56"/>
      <c r="T5" s="56"/>
      <c r="U5" s="56"/>
      <c r="V5" s="56"/>
      <c r="W5" s="56"/>
      <c r="X5" s="51"/>
    </row>
    <row r="6" ht="18.3" spans="1:24">
      <c r="A6" s="51"/>
      <c r="B6" s="59" t="s">
        <v>14</v>
      </c>
      <c r="C6" s="60" t="s">
        <v>15</v>
      </c>
      <c r="D6" s="60" t="s">
        <v>16</v>
      </c>
      <c r="E6" s="61">
        <v>0.333333333333333</v>
      </c>
      <c r="F6" s="61">
        <v>0.708333333333333</v>
      </c>
      <c r="G6" s="61">
        <v>0.354166666666667</v>
      </c>
      <c r="H6" s="61">
        <v>0.729166666666667</v>
      </c>
      <c r="I6" s="61">
        <v>0.34375</v>
      </c>
      <c r="J6" s="61">
        <v>0.756944444444445</v>
      </c>
      <c r="K6" s="61">
        <v>0.333333333333333</v>
      </c>
      <c r="L6" s="61">
        <v>0.708333333333333</v>
      </c>
      <c r="M6" s="61">
        <v>0.354166666666667</v>
      </c>
      <c r="N6" s="61">
        <v>0.729166666666667</v>
      </c>
      <c r="O6" s="61">
        <v>0.34375</v>
      </c>
      <c r="P6" s="61">
        <v>0.756944444444445</v>
      </c>
      <c r="Q6" s="61">
        <v>0.34375</v>
      </c>
      <c r="R6" s="61">
        <v>0.756944444444445</v>
      </c>
      <c r="S6" s="78">
        <f>((((G6-H6)+(I6-J6)+(K6-L6)+(M6-N6)+(O6-P6)+(Q6-R6))*24)*-1)</f>
        <v>56.75</v>
      </c>
      <c r="T6" s="79">
        <v>8</v>
      </c>
      <c r="U6" s="78">
        <f>IF(E6="","",((F6-E6)*24)-1)</f>
        <v>8</v>
      </c>
      <c r="V6" s="79">
        <v>10</v>
      </c>
      <c r="W6" s="78">
        <f>(((E6-F6)+(G6-H6)+(I6-J6)+(K6-L6)+(M6-N6)+(O6-P6)+(Q6-R6))*24)*-1</f>
        <v>65.75</v>
      </c>
      <c r="X6" s="80"/>
    </row>
    <row r="7" ht="18.3" spans="1:24">
      <c r="A7" s="51"/>
      <c r="B7" s="59" t="s">
        <v>17</v>
      </c>
      <c r="C7" s="60" t="s">
        <v>18</v>
      </c>
      <c r="D7" s="60" t="s">
        <v>19</v>
      </c>
      <c r="E7" s="61">
        <v>0.354166666666667</v>
      </c>
      <c r="F7" s="61">
        <v>0.729166666666667</v>
      </c>
      <c r="G7" s="61">
        <v>0.34375</v>
      </c>
      <c r="H7" s="61">
        <v>0.756944444444445</v>
      </c>
      <c r="I7" s="61">
        <v>0.34375</v>
      </c>
      <c r="J7" s="61">
        <v>0.756944444444445</v>
      </c>
      <c r="K7" s="61">
        <v>0.333333333333333</v>
      </c>
      <c r="L7" s="61">
        <v>0.708333333333333</v>
      </c>
      <c r="M7" s="61">
        <v>0.354166666666667</v>
      </c>
      <c r="N7" s="61">
        <v>0.729166666666667</v>
      </c>
      <c r="O7" s="61">
        <v>0.34375</v>
      </c>
      <c r="P7" s="61">
        <v>0.756944444444445</v>
      </c>
      <c r="Q7" s="61">
        <v>0.34375</v>
      </c>
      <c r="R7" s="61">
        <v>0.756944444444445</v>
      </c>
      <c r="S7" s="78">
        <f t="shared" ref="S7:S45" si="11">((((G7-H7)+(I7-J7)+(K7-L7)+(M7-N7)+(O7-P7)+(Q7-R7))*24)*-1)</f>
        <v>57.6666666666667</v>
      </c>
      <c r="T7" s="79">
        <v>7</v>
      </c>
      <c r="U7" s="78">
        <f t="shared" ref="U7:U45" si="12">IF(E7="","",((F7-E7)*24)-1)</f>
        <v>8</v>
      </c>
      <c r="V7" s="79">
        <v>9</v>
      </c>
      <c r="W7" s="78">
        <f t="shared" ref="W7:W45" si="13">(((E7-F7)+(G7-H7)+(I7-J7)+(K7-L7)+(M7-N7)+(O7-P7)+(Q7-R7))*24)*-1</f>
        <v>66.6666666666667</v>
      </c>
      <c r="X7" s="80"/>
    </row>
    <row r="8" ht="18.3" spans="1:24">
      <c r="A8" s="51"/>
      <c r="B8" s="59" t="s">
        <v>20</v>
      </c>
      <c r="C8" s="60" t="s">
        <v>21</v>
      </c>
      <c r="D8" s="60" t="s">
        <v>22</v>
      </c>
      <c r="E8" s="61">
        <v>0.333333333333333</v>
      </c>
      <c r="F8" s="61">
        <v>0.708333333333333</v>
      </c>
      <c r="G8" s="61">
        <v>0.333333333333333</v>
      </c>
      <c r="H8" s="61">
        <v>0.708333333333333</v>
      </c>
      <c r="I8" s="61">
        <v>0.333333333333333</v>
      </c>
      <c r="J8" s="61">
        <v>0.708333333333333</v>
      </c>
      <c r="K8" s="61">
        <v>0.333333333333333</v>
      </c>
      <c r="L8" s="61">
        <v>0.708333333333333</v>
      </c>
      <c r="M8" s="61">
        <v>0.333333333333333</v>
      </c>
      <c r="N8" s="61">
        <v>0.708333333333333</v>
      </c>
      <c r="O8" s="61">
        <v>0.333333333333333</v>
      </c>
      <c r="P8" s="61">
        <v>0.708333333333333</v>
      </c>
      <c r="Q8" s="61">
        <v>0.333333333333333</v>
      </c>
      <c r="R8" s="61">
        <v>0.708333333333333</v>
      </c>
      <c r="S8" s="78">
        <f t="shared" si="11"/>
        <v>54</v>
      </c>
      <c r="T8" s="79">
        <v>8</v>
      </c>
      <c r="U8" s="78">
        <f t="shared" si="12"/>
        <v>8</v>
      </c>
      <c r="V8" s="79">
        <v>10</v>
      </c>
      <c r="W8" s="78">
        <f t="shared" si="13"/>
        <v>63</v>
      </c>
      <c r="X8" s="80"/>
    </row>
    <row r="9" ht="18.3" spans="1:24">
      <c r="A9" s="51"/>
      <c r="B9" s="59" t="s">
        <v>23</v>
      </c>
      <c r="C9" s="60"/>
      <c r="D9" s="60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78">
        <f t="shared" si="11"/>
        <v>0</v>
      </c>
      <c r="T9" s="79">
        <v>10</v>
      </c>
      <c r="U9" s="78" t="str">
        <f t="shared" si="12"/>
        <v/>
      </c>
      <c r="V9" s="79"/>
      <c r="W9" s="78">
        <f t="shared" si="13"/>
        <v>0</v>
      </c>
      <c r="X9" s="80"/>
    </row>
    <row r="10" ht="18.3" spans="1:24">
      <c r="A10" s="51"/>
      <c r="B10" s="59" t="s">
        <v>24</v>
      </c>
      <c r="C10" s="60"/>
      <c r="D10" s="60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78">
        <f t="shared" si="11"/>
        <v>0</v>
      </c>
      <c r="T10" s="79"/>
      <c r="U10" s="78" t="str">
        <f t="shared" si="12"/>
        <v/>
      </c>
      <c r="V10" s="79"/>
      <c r="W10" s="78">
        <f t="shared" si="13"/>
        <v>0</v>
      </c>
      <c r="X10" s="80"/>
    </row>
    <row r="11" ht="18.3" spans="1:24">
      <c r="A11" s="51"/>
      <c r="B11" s="59" t="s">
        <v>25</v>
      </c>
      <c r="C11" s="60"/>
      <c r="D11" s="60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78">
        <f t="shared" si="11"/>
        <v>0</v>
      </c>
      <c r="T11" s="79"/>
      <c r="U11" s="78" t="str">
        <f t="shared" si="12"/>
        <v/>
      </c>
      <c r="V11" s="79"/>
      <c r="W11" s="78">
        <f t="shared" si="13"/>
        <v>0</v>
      </c>
      <c r="X11" s="80"/>
    </row>
    <row r="12" ht="18.3" spans="1:24">
      <c r="A12" s="51"/>
      <c r="B12" s="59" t="s">
        <v>26</v>
      </c>
      <c r="C12" s="60"/>
      <c r="D12" s="60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78">
        <f t="shared" si="11"/>
        <v>0</v>
      </c>
      <c r="T12" s="79"/>
      <c r="U12" s="78" t="str">
        <f t="shared" si="12"/>
        <v/>
      </c>
      <c r="V12" s="79"/>
      <c r="W12" s="78">
        <f t="shared" si="13"/>
        <v>0</v>
      </c>
      <c r="X12" s="80"/>
    </row>
    <row r="13" ht="18.3" spans="1:24">
      <c r="A13" s="51"/>
      <c r="B13" s="59" t="s">
        <v>27</v>
      </c>
      <c r="C13" s="60"/>
      <c r="D13" s="60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78">
        <f t="shared" si="11"/>
        <v>0</v>
      </c>
      <c r="T13" s="79"/>
      <c r="U13" s="78" t="str">
        <f t="shared" si="12"/>
        <v/>
      </c>
      <c r="V13" s="79"/>
      <c r="W13" s="78">
        <f t="shared" si="13"/>
        <v>0</v>
      </c>
      <c r="X13" s="80"/>
    </row>
    <row r="14" ht="18.3" spans="1:24">
      <c r="A14" s="51"/>
      <c r="B14" s="59" t="s">
        <v>28</v>
      </c>
      <c r="C14" s="60"/>
      <c r="D14" s="60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78">
        <f t="shared" si="11"/>
        <v>0</v>
      </c>
      <c r="T14" s="79"/>
      <c r="U14" s="78" t="str">
        <f t="shared" si="12"/>
        <v/>
      </c>
      <c r="V14" s="79"/>
      <c r="W14" s="78">
        <f t="shared" si="13"/>
        <v>0</v>
      </c>
      <c r="X14" s="80"/>
    </row>
    <row r="15" ht="18.3" spans="1:24">
      <c r="A15" s="51"/>
      <c r="B15" s="59" t="s">
        <v>29</v>
      </c>
      <c r="C15" s="60"/>
      <c r="D15" s="60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78">
        <f t="shared" si="11"/>
        <v>0</v>
      </c>
      <c r="T15" s="79"/>
      <c r="U15" s="78" t="str">
        <f t="shared" si="12"/>
        <v/>
      </c>
      <c r="V15" s="79"/>
      <c r="W15" s="78">
        <f t="shared" si="13"/>
        <v>0</v>
      </c>
      <c r="X15" s="80"/>
    </row>
    <row r="16" ht="18.3" spans="1:24">
      <c r="A16" s="51"/>
      <c r="B16" s="59" t="s">
        <v>30</v>
      </c>
      <c r="C16" s="60"/>
      <c r="D16" s="60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78">
        <f t="shared" si="11"/>
        <v>0</v>
      </c>
      <c r="T16" s="79"/>
      <c r="U16" s="78" t="str">
        <f t="shared" si="12"/>
        <v/>
      </c>
      <c r="V16" s="79"/>
      <c r="W16" s="78">
        <f t="shared" si="13"/>
        <v>0</v>
      </c>
      <c r="X16" s="80"/>
    </row>
    <row r="17" ht="18.3" spans="1:24">
      <c r="A17" s="51"/>
      <c r="B17" s="59" t="s">
        <v>31</v>
      </c>
      <c r="C17" s="60"/>
      <c r="D17" s="60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78">
        <f t="shared" si="11"/>
        <v>0</v>
      </c>
      <c r="T17" s="79"/>
      <c r="U17" s="78" t="str">
        <f t="shared" si="12"/>
        <v/>
      </c>
      <c r="V17" s="79"/>
      <c r="W17" s="78">
        <f t="shared" si="13"/>
        <v>0</v>
      </c>
      <c r="X17" s="80"/>
    </row>
    <row r="18" ht="18.3" spans="1:24">
      <c r="A18" s="51"/>
      <c r="B18" s="59" t="s">
        <v>32</v>
      </c>
      <c r="C18" s="60"/>
      <c r="D18" s="60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78">
        <f t="shared" si="11"/>
        <v>0</v>
      </c>
      <c r="T18" s="79"/>
      <c r="U18" s="78" t="str">
        <f t="shared" si="12"/>
        <v/>
      </c>
      <c r="V18" s="79"/>
      <c r="W18" s="78">
        <f t="shared" si="13"/>
        <v>0</v>
      </c>
      <c r="X18" s="80"/>
    </row>
    <row r="19" ht="18.3" spans="1:24">
      <c r="A19" s="51"/>
      <c r="B19" s="59" t="s">
        <v>33</v>
      </c>
      <c r="C19" s="60"/>
      <c r="D19" s="60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78">
        <f t="shared" si="11"/>
        <v>0</v>
      </c>
      <c r="T19" s="79"/>
      <c r="U19" s="78" t="str">
        <f t="shared" si="12"/>
        <v/>
      </c>
      <c r="V19" s="79"/>
      <c r="W19" s="78">
        <f t="shared" si="13"/>
        <v>0</v>
      </c>
      <c r="X19" s="80"/>
    </row>
    <row r="20" ht="18.3" spans="1:24">
      <c r="A20" s="51"/>
      <c r="B20" s="59" t="s">
        <v>34</v>
      </c>
      <c r="C20" s="60"/>
      <c r="D20" s="60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78">
        <f t="shared" si="11"/>
        <v>0</v>
      </c>
      <c r="T20" s="79"/>
      <c r="U20" s="78" t="str">
        <f t="shared" si="12"/>
        <v/>
      </c>
      <c r="V20" s="79"/>
      <c r="W20" s="78">
        <f t="shared" si="13"/>
        <v>0</v>
      </c>
      <c r="X20" s="80"/>
    </row>
    <row r="21" ht="18.3" spans="1:24">
      <c r="A21" s="51"/>
      <c r="B21" s="59" t="s">
        <v>35</v>
      </c>
      <c r="C21" s="60"/>
      <c r="D21" s="60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78">
        <f t="shared" si="11"/>
        <v>0</v>
      </c>
      <c r="T21" s="79"/>
      <c r="U21" s="78" t="str">
        <f t="shared" si="12"/>
        <v/>
      </c>
      <c r="V21" s="79"/>
      <c r="W21" s="78">
        <f t="shared" si="13"/>
        <v>0</v>
      </c>
      <c r="X21" s="80"/>
    </row>
    <row r="22" ht="18.3" spans="1:24">
      <c r="A22" s="51"/>
      <c r="B22" s="59" t="s">
        <v>36</v>
      </c>
      <c r="C22" s="60"/>
      <c r="D22" s="60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78">
        <f t="shared" si="11"/>
        <v>0</v>
      </c>
      <c r="T22" s="79"/>
      <c r="U22" s="78" t="str">
        <f t="shared" si="12"/>
        <v/>
      </c>
      <c r="V22" s="79"/>
      <c r="W22" s="78">
        <f t="shared" si="13"/>
        <v>0</v>
      </c>
      <c r="X22" s="80"/>
    </row>
    <row r="23" ht="18.3" spans="1:24">
      <c r="A23" s="51"/>
      <c r="B23" s="59" t="s">
        <v>37</v>
      </c>
      <c r="C23" s="60"/>
      <c r="D23" s="6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78">
        <f t="shared" si="11"/>
        <v>0</v>
      </c>
      <c r="T23" s="79"/>
      <c r="U23" s="78" t="str">
        <f t="shared" si="12"/>
        <v/>
      </c>
      <c r="V23" s="79"/>
      <c r="W23" s="78">
        <f t="shared" si="13"/>
        <v>0</v>
      </c>
      <c r="X23" s="80"/>
    </row>
    <row r="24" ht="18.3" spans="1:24">
      <c r="A24" s="51"/>
      <c r="B24" s="59" t="s">
        <v>38</v>
      </c>
      <c r="C24" s="60"/>
      <c r="D24" s="60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78">
        <f t="shared" si="11"/>
        <v>0</v>
      </c>
      <c r="T24" s="79"/>
      <c r="U24" s="78" t="str">
        <f t="shared" si="12"/>
        <v/>
      </c>
      <c r="V24" s="79"/>
      <c r="W24" s="78">
        <f t="shared" si="13"/>
        <v>0</v>
      </c>
      <c r="X24" s="80"/>
    </row>
    <row r="25" ht="18.3" spans="1:24">
      <c r="A25" s="51"/>
      <c r="B25" s="59" t="s">
        <v>39</v>
      </c>
      <c r="C25" s="60"/>
      <c r="D25" s="60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78">
        <f t="shared" si="11"/>
        <v>0</v>
      </c>
      <c r="T25" s="79"/>
      <c r="U25" s="78" t="str">
        <f t="shared" si="12"/>
        <v/>
      </c>
      <c r="V25" s="79"/>
      <c r="W25" s="78">
        <f t="shared" si="13"/>
        <v>0</v>
      </c>
      <c r="X25" s="80"/>
    </row>
    <row r="26" ht="18.3" spans="1:24">
      <c r="A26" s="51"/>
      <c r="B26" s="59" t="s">
        <v>40</v>
      </c>
      <c r="C26" s="60"/>
      <c r="D26" s="60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78">
        <f t="shared" si="11"/>
        <v>0</v>
      </c>
      <c r="T26" s="79"/>
      <c r="U26" s="78" t="str">
        <f t="shared" si="12"/>
        <v/>
      </c>
      <c r="V26" s="79"/>
      <c r="W26" s="78">
        <f t="shared" si="13"/>
        <v>0</v>
      </c>
      <c r="X26" s="80"/>
    </row>
    <row r="27" ht="18.3" spans="1:24">
      <c r="A27" s="51"/>
      <c r="B27" s="59" t="s">
        <v>41</v>
      </c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78">
        <f t="shared" si="11"/>
        <v>0</v>
      </c>
      <c r="T27" s="79"/>
      <c r="U27" s="78" t="str">
        <f t="shared" si="12"/>
        <v/>
      </c>
      <c r="V27" s="79"/>
      <c r="W27" s="78">
        <f t="shared" si="13"/>
        <v>0</v>
      </c>
      <c r="X27" s="80"/>
    </row>
    <row r="28" ht="18.3" spans="1:24">
      <c r="A28" s="51"/>
      <c r="B28" s="62" t="s">
        <v>42</v>
      </c>
      <c r="C28" s="63"/>
      <c r="D28" s="60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78">
        <f t="shared" si="11"/>
        <v>0</v>
      </c>
      <c r="T28" s="79"/>
      <c r="U28" s="78" t="str">
        <f t="shared" si="12"/>
        <v/>
      </c>
      <c r="V28" s="79"/>
      <c r="W28" s="78">
        <f t="shared" si="13"/>
        <v>0</v>
      </c>
      <c r="X28" s="80"/>
    </row>
    <row r="29" ht="18.3" spans="1:24">
      <c r="A29" s="51"/>
      <c r="B29" s="59" t="s">
        <v>43</v>
      </c>
      <c r="C29" s="60"/>
      <c r="D29" s="60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78">
        <f t="shared" si="11"/>
        <v>0</v>
      </c>
      <c r="T29" s="79"/>
      <c r="U29" s="78" t="str">
        <f t="shared" si="12"/>
        <v/>
      </c>
      <c r="V29" s="79"/>
      <c r="W29" s="78">
        <f t="shared" si="13"/>
        <v>0</v>
      </c>
      <c r="X29" s="80"/>
    </row>
    <row r="30" ht="18.3" spans="1:24">
      <c r="A30" s="51"/>
      <c r="B30" s="59" t="s">
        <v>44</v>
      </c>
      <c r="C30" s="60"/>
      <c r="D30" s="60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78">
        <f t="shared" si="11"/>
        <v>0</v>
      </c>
      <c r="T30" s="79"/>
      <c r="U30" s="78" t="str">
        <f t="shared" si="12"/>
        <v/>
      </c>
      <c r="V30" s="79"/>
      <c r="W30" s="78">
        <f t="shared" si="13"/>
        <v>0</v>
      </c>
      <c r="X30" s="80"/>
    </row>
    <row r="31" ht="20.7" spans="1:24">
      <c r="A31" s="51"/>
      <c r="B31" s="54" t="str">
        <f>COUNTA(B6:B30)&amp;" "&amp;"Employees"</f>
        <v>25 Employees</v>
      </c>
      <c r="C31" s="54"/>
      <c r="D31" s="5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81">
        <f>SUM(S6:S30)</f>
        <v>168.416666666667</v>
      </c>
      <c r="T31" s="82"/>
      <c r="U31" s="83">
        <f>SUM(U6:U30)</f>
        <v>24</v>
      </c>
      <c r="V31" s="84"/>
      <c r="W31" s="78">
        <f>SUM(W6:W30)</f>
        <v>195.416666666667</v>
      </c>
      <c r="X31" s="80"/>
    </row>
    <row r="32" ht="20.7" spans="1:24">
      <c r="A32" s="51"/>
      <c r="B32" s="65"/>
      <c r="C32" s="66"/>
      <c r="D32" s="67"/>
      <c r="E32" s="54" t="s">
        <v>45</v>
      </c>
      <c r="F32" s="54"/>
      <c r="G32" s="54"/>
      <c r="H32" s="54"/>
      <c r="I32" s="65"/>
      <c r="J32" s="66"/>
      <c r="K32" s="66"/>
      <c r="L32" s="66"/>
      <c r="M32" s="66"/>
      <c r="N32" s="66"/>
      <c r="O32" s="67"/>
      <c r="P32" s="54" t="s">
        <v>46</v>
      </c>
      <c r="Q32" s="54"/>
      <c r="R32" s="54"/>
      <c r="S32" s="54"/>
      <c r="T32" s="65"/>
      <c r="U32" s="66"/>
      <c r="V32" s="66"/>
      <c r="W32" s="67"/>
      <c r="X32" s="51"/>
    </row>
    <row r="33" ht="21" customHeight="1" spans="1:24">
      <c r="A33" s="51"/>
      <c r="B33" s="68"/>
      <c r="C33" s="69"/>
      <c r="D33" s="70"/>
      <c r="E33" s="71"/>
      <c r="F33" s="71"/>
      <c r="G33" s="71"/>
      <c r="H33" s="71"/>
      <c r="I33" s="68"/>
      <c r="J33" s="69"/>
      <c r="K33" s="69"/>
      <c r="L33" s="69"/>
      <c r="M33" s="69"/>
      <c r="N33" s="69"/>
      <c r="O33" s="70"/>
      <c r="P33" s="71"/>
      <c r="Q33" s="71"/>
      <c r="R33" s="71"/>
      <c r="S33" s="71"/>
      <c r="T33" s="68"/>
      <c r="U33" s="69"/>
      <c r="V33" s="69"/>
      <c r="W33" s="70"/>
      <c r="X33" s="51"/>
    </row>
    <row r="34" ht="21" customHeight="1" spans="1:24">
      <c r="A34" s="51"/>
      <c r="B34" s="72"/>
      <c r="C34" s="73"/>
      <c r="D34" s="74"/>
      <c r="E34" s="71"/>
      <c r="F34" s="71"/>
      <c r="G34" s="71"/>
      <c r="H34" s="71"/>
      <c r="I34" s="72"/>
      <c r="J34" s="73"/>
      <c r="K34" s="73"/>
      <c r="L34" s="73"/>
      <c r="M34" s="73"/>
      <c r="N34" s="73"/>
      <c r="O34" s="74"/>
      <c r="P34" s="71"/>
      <c r="Q34" s="71"/>
      <c r="R34" s="71"/>
      <c r="S34" s="71"/>
      <c r="T34" s="72"/>
      <c r="U34" s="73"/>
      <c r="V34" s="73"/>
      <c r="W34" s="74"/>
      <c r="X34" s="51"/>
    </row>
    <row r="35" ht="14.55" spans="1:24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</row>
  </sheetData>
  <mergeCells count="30">
    <mergeCell ref="B2:W2"/>
    <mergeCell ref="E3:F3"/>
    <mergeCell ref="G3:H3"/>
    <mergeCell ref="I3:J3"/>
    <mergeCell ref="K3:L3"/>
    <mergeCell ref="M3:N3"/>
    <mergeCell ref="O3:P3"/>
    <mergeCell ref="Q3:R3"/>
    <mergeCell ref="E4:F4"/>
    <mergeCell ref="G4:H4"/>
    <mergeCell ref="I4:J4"/>
    <mergeCell ref="K4:L4"/>
    <mergeCell ref="M4:N4"/>
    <mergeCell ref="O4:P4"/>
    <mergeCell ref="Q4:R4"/>
    <mergeCell ref="E31:R31"/>
    <mergeCell ref="E32:H32"/>
    <mergeCell ref="P32:S32"/>
    <mergeCell ref="B4:B5"/>
    <mergeCell ref="C4:C5"/>
    <mergeCell ref="S3:S5"/>
    <mergeCell ref="T3:T5"/>
    <mergeCell ref="U3:U5"/>
    <mergeCell ref="V3:V5"/>
    <mergeCell ref="W3:W5"/>
    <mergeCell ref="B32:D34"/>
    <mergeCell ref="P33:S34"/>
    <mergeCell ref="E33:H34"/>
    <mergeCell ref="T32:W34"/>
    <mergeCell ref="I32:O34"/>
  </mergeCells>
  <printOptions horizontalCentered="1" verticalCentered="1"/>
  <pageMargins left="0.196850393700787" right="0.196850393700787" top="0.196850393700787" bottom="0.196850393700787" header="0.196850393700787" footer="0.196850393700787"/>
  <pageSetup paperSize="8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workbookViewId="0">
      <selection activeCell="C4" sqref="C4"/>
    </sheetView>
  </sheetViews>
  <sheetFormatPr defaultColWidth="9" defaultRowHeight="14.4"/>
  <cols>
    <col min="1" max="1" width="2.86111111111111" customWidth="1"/>
    <col min="2" max="2" width="21.287037037037" customWidth="1"/>
    <col min="3" max="3" width="14.7037037037037" customWidth="1"/>
    <col min="4" max="4" width="13.5740740740741" customWidth="1"/>
    <col min="5" max="5" width="14.5740740740741" customWidth="1"/>
    <col min="6" max="6" width="15.1296296296296" customWidth="1"/>
    <col min="7" max="7" width="2.86111111111111" customWidth="1"/>
  </cols>
  <sheetData>
    <row r="1" ht="14.25" customHeight="1" spans="1:7">
      <c r="A1" s="1"/>
      <c r="B1" s="1"/>
      <c r="C1" s="1"/>
      <c r="D1" s="1"/>
      <c r="E1" s="1"/>
      <c r="F1" s="1"/>
      <c r="G1" s="1"/>
    </row>
    <row r="2" ht="30.75" customHeight="1" spans="1:7">
      <c r="A2" s="1"/>
      <c r="B2" s="2" t="s">
        <v>0</v>
      </c>
      <c r="C2" s="3"/>
      <c r="D2" s="3"/>
      <c r="E2" s="3"/>
      <c r="F2" s="4"/>
      <c r="G2" s="1"/>
    </row>
    <row r="3" ht="27.75" customHeight="1" spans="1:7">
      <c r="A3" s="1"/>
      <c r="B3" s="5"/>
      <c r="C3" s="6"/>
      <c r="D3" s="6"/>
      <c r="E3" s="6"/>
      <c r="F3" s="7"/>
      <c r="G3" s="1"/>
    </row>
    <row r="4" ht="16.35" spans="1:7">
      <c r="A4" s="1"/>
      <c r="B4" s="8" t="s">
        <v>47</v>
      </c>
      <c r="C4" s="9">
        <f>'Multi Emp. Weekly Timesheet'!E4</f>
        <v>44378</v>
      </c>
      <c r="D4" s="10" t="s">
        <v>48</v>
      </c>
      <c r="E4" s="9">
        <f>'Multi Emp. Weekly Timesheet'!Q4</f>
        <v>44384</v>
      </c>
      <c r="F4" s="11">
        <f>'Multi Emp. Weekly Timesheet'!C3</f>
        <v>42917</v>
      </c>
      <c r="G4" s="1"/>
    </row>
    <row r="5" ht="27.75" customHeight="1" spans="1:7">
      <c r="A5" s="1"/>
      <c r="B5" s="12" t="s">
        <v>49</v>
      </c>
      <c r="C5" s="12"/>
      <c r="D5" s="12"/>
      <c r="E5" s="12"/>
      <c r="F5" s="12"/>
      <c r="G5" s="1"/>
    </row>
    <row r="6" ht="16.35" spans="1:7">
      <c r="A6" s="1"/>
      <c r="B6" s="13" t="s">
        <v>50</v>
      </c>
      <c r="C6" s="14" t="s">
        <v>14</v>
      </c>
      <c r="D6" s="15"/>
      <c r="E6" s="15"/>
      <c r="F6" s="16"/>
      <c r="G6" s="1"/>
    </row>
    <row r="7" ht="16.35" spans="1:7">
      <c r="A7" s="1"/>
      <c r="B7" s="13" t="s">
        <v>51</v>
      </c>
      <c r="C7" s="17" t="str">
        <f>VLOOKUP(C6,'Multi Emp. Weekly Timesheet'!B6:D30,2,FALSE)</f>
        <v>Manager</v>
      </c>
      <c r="D7" s="18"/>
      <c r="E7" s="18"/>
      <c r="F7" s="19"/>
      <c r="G7" s="1"/>
    </row>
    <row r="8" ht="16.35" spans="1:7">
      <c r="A8" s="1"/>
      <c r="B8" s="13" t="s">
        <v>52</v>
      </c>
      <c r="C8" s="20" t="str">
        <f>VLOOKUP(C6,'Multi Emp. Weekly Timesheet'!B6:D30,3,FALSE)</f>
        <v>AE001</v>
      </c>
      <c r="D8" s="20"/>
      <c r="E8" s="20"/>
      <c r="F8" s="20"/>
      <c r="G8" s="1"/>
    </row>
    <row r="9" ht="27.75" customHeight="1" spans="1:7">
      <c r="A9" s="1"/>
      <c r="B9" s="12" t="s">
        <v>53</v>
      </c>
      <c r="C9" s="12"/>
      <c r="D9" s="12"/>
      <c r="E9" s="12"/>
      <c r="F9" s="12"/>
      <c r="G9" s="1"/>
    </row>
    <row r="10" ht="17.25" customHeight="1" spans="1:7">
      <c r="A10" s="1"/>
      <c r="B10" s="12" t="s">
        <v>54</v>
      </c>
      <c r="C10" s="12"/>
      <c r="D10" s="12"/>
      <c r="E10" s="12"/>
      <c r="F10" s="21" t="s">
        <v>55</v>
      </c>
      <c r="G10" s="1"/>
    </row>
    <row r="11" ht="16.35" spans="1:7">
      <c r="A11" s="1"/>
      <c r="B11" s="8" t="s">
        <v>56</v>
      </c>
      <c r="C11" s="22" t="s">
        <v>57</v>
      </c>
      <c r="D11" s="23">
        <f>COUNTA('Multi Emp. Weekly Timesheet'!E4:R4)</f>
        <v>7</v>
      </c>
      <c r="E11" s="24"/>
      <c r="F11" s="25"/>
      <c r="G11" s="26"/>
    </row>
    <row r="12" ht="16.35" spans="1:7">
      <c r="A12" s="1"/>
      <c r="B12" s="22" t="s">
        <v>3</v>
      </c>
      <c r="C12" s="27">
        <f>VLOOKUP(C6,'Multi Emp. Weekly Timesheet'!B6:T30,18,FALSE)</f>
        <v>56.75</v>
      </c>
      <c r="D12" s="22" t="s">
        <v>58</v>
      </c>
      <c r="E12" s="28">
        <f>VLOOKUP(C6,'Multi Emp. Weekly Timesheet'!B6:T30,19,FALSE)</f>
        <v>8</v>
      </c>
      <c r="F12" s="29">
        <f>C12*E12</f>
        <v>454</v>
      </c>
      <c r="G12" s="26"/>
    </row>
    <row r="13" ht="16.35" spans="1:7">
      <c r="A13" s="1"/>
      <c r="B13" s="22" t="s">
        <v>59</v>
      </c>
      <c r="C13" s="30">
        <f>VLOOKUP(C6,'Multi Emp. Weekly Timesheet'!B6:W30,20,FALSE)</f>
        <v>8</v>
      </c>
      <c r="D13" s="22" t="s">
        <v>60</v>
      </c>
      <c r="E13" s="31">
        <f>VLOOKUP(C6,'Multi Emp. Weekly Timesheet'!B6:W30,21,FALSE)</f>
        <v>10</v>
      </c>
      <c r="F13" s="29">
        <f>C13*E13</f>
        <v>80</v>
      </c>
      <c r="G13" s="26"/>
    </row>
    <row r="14" ht="16.35" spans="1:7">
      <c r="A14" s="1"/>
      <c r="B14" s="32" t="s">
        <v>61</v>
      </c>
      <c r="C14" s="32"/>
      <c r="D14" s="32"/>
      <c r="E14" s="32"/>
      <c r="F14" s="33">
        <v>400</v>
      </c>
      <c r="G14" s="1"/>
    </row>
    <row r="15" ht="16.35" spans="1:7">
      <c r="A15" s="1"/>
      <c r="B15" s="32" t="s">
        <v>62</v>
      </c>
      <c r="C15" s="32"/>
      <c r="D15" s="32"/>
      <c r="E15" s="32"/>
      <c r="F15" s="34">
        <v>0</v>
      </c>
      <c r="G15" s="1"/>
    </row>
    <row r="16" ht="16.35" spans="1:7">
      <c r="A16" s="1"/>
      <c r="B16" s="32" t="s">
        <v>63</v>
      </c>
      <c r="C16" s="32"/>
      <c r="D16" s="32"/>
      <c r="E16" s="32"/>
      <c r="F16" s="34">
        <v>200</v>
      </c>
      <c r="G16" s="1"/>
    </row>
    <row r="17" ht="16.35" spans="1:7">
      <c r="A17" s="1"/>
      <c r="B17" s="35" t="s">
        <v>64</v>
      </c>
      <c r="C17" s="35"/>
      <c r="D17" s="35"/>
      <c r="E17" s="35"/>
      <c r="F17" s="34">
        <v>100</v>
      </c>
      <c r="G17" s="1"/>
    </row>
    <row r="18" ht="16.35" spans="1:7">
      <c r="A18" s="1"/>
      <c r="B18" s="32" t="s">
        <v>65</v>
      </c>
      <c r="C18" s="32"/>
      <c r="D18" s="32"/>
      <c r="E18" s="32"/>
      <c r="F18" s="36">
        <v>0</v>
      </c>
      <c r="G18" s="1"/>
    </row>
    <row r="19" ht="16.35" spans="1:7">
      <c r="A19" s="1"/>
      <c r="B19" s="32" t="s">
        <v>66</v>
      </c>
      <c r="C19" s="32"/>
      <c r="D19" s="32"/>
      <c r="E19" s="32"/>
      <c r="F19" s="37">
        <f>F12+F14+F15-F16-F17-F18</f>
        <v>554</v>
      </c>
      <c r="G19" s="1"/>
    </row>
    <row r="20" ht="16.35" spans="1:7">
      <c r="A20" s="1"/>
      <c r="B20" s="8" t="s">
        <v>67</v>
      </c>
      <c r="C20" s="10"/>
      <c r="D20" s="10"/>
      <c r="E20" s="10"/>
      <c r="F20" s="38"/>
      <c r="G20" s="1"/>
    </row>
    <row r="21" ht="15.6" spans="1:7">
      <c r="A21" s="1"/>
      <c r="B21" s="27" t="s">
        <v>68</v>
      </c>
      <c r="C21" s="27"/>
      <c r="D21" s="27"/>
      <c r="E21" s="27"/>
      <c r="F21" s="27"/>
      <c r="G21" s="1"/>
    </row>
    <row r="22" ht="16.35" spans="1:7">
      <c r="A22" s="1"/>
      <c r="B22" s="39" t="s">
        <v>69</v>
      </c>
      <c r="C22" s="39"/>
      <c r="D22" s="40" t="s">
        <v>70</v>
      </c>
      <c r="E22" s="40"/>
      <c r="F22" s="40"/>
      <c r="G22" s="1"/>
    </row>
    <row r="23" ht="16.35" spans="1:7">
      <c r="A23" s="1"/>
      <c r="B23" s="25" t="s">
        <v>71</v>
      </c>
      <c r="C23" s="25"/>
      <c r="D23" s="41" t="s">
        <v>72</v>
      </c>
      <c r="E23" s="41"/>
      <c r="F23" s="41"/>
      <c r="G23" s="1"/>
    </row>
    <row r="24" ht="16.35" spans="1:7">
      <c r="A24" s="1"/>
      <c r="B24" s="22" t="s">
        <v>73</v>
      </c>
      <c r="C24" s="22"/>
      <c r="D24" s="42">
        <v>203345789631</v>
      </c>
      <c r="E24" s="42"/>
      <c r="F24" s="42"/>
      <c r="G24" s="1"/>
    </row>
    <row r="25" ht="16.5" customHeight="1" spans="1:7">
      <c r="A25" s="1"/>
      <c r="B25" s="22" t="s">
        <v>74</v>
      </c>
      <c r="C25" s="21"/>
      <c r="D25" s="22" t="s">
        <v>75</v>
      </c>
      <c r="E25" s="21"/>
      <c r="F25" s="22" t="s">
        <v>76</v>
      </c>
      <c r="G25" s="1"/>
    </row>
    <row r="26" ht="16.5" customHeight="1" spans="1:7">
      <c r="A26" s="1"/>
      <c r="B26" s="22"/>
      <c r="C26" s="25"/>
      <c r="D26" s="22"/>
      <c r="E26" s="25"/>
      <c r="F26" s="22"/>
      <c r="G26" s="1"/>
    </row>
    <row r="27" ht="16.5" customHeight="1" spans="1:7">
      <c r="A27" s="1"/>
      <c r="B27" s="43" t="s">
        <v>77</v>
      </c>
      <c r="C27" s="43"/>
      <c r="D27" s="43" t="s">
        <v>77</v>
      </c>
      <c r="E27" s="44"/>
      <c r="F27" s="43" t="s">
        <v>77</v>
      </c>
      <c r="G27" s="1"/>
    </row>
    <row r="28" ht="15.75" customHeight="1" spans="1:7">
      <c r="A28" s="1"/>
      <c r="B28" s="43"/>
      <c r="C28" s="43"/>
      <c r="D28" s="43"/>
      <c r="E28" s="44"/>
      <c r="F28" s="43"/>
      <c r="G28" s="1"/>
    </row>
    <row r="29" ht="15.15" spans="1:7">
      <c r="A29" s="1"/>
      <c r="B29" s="45" t="s">
        <v>78</v>
      </c>
      <c r="C29" s="45"/>
      <c r="D29" s="45"/>
      <c r="E29" s="45"/>
      <c r="F29" s="45"/>
      <c r="G29" s="1"/>
    </row>
    <row r="30" ht="20.25" customHeight="1" spans="1:7">
      <c r="A30" s="1"/>
      <c r="B30" s="46"/>
      <c r="C30" s="46"/>
      <c r="D30" s="46"/>
      <c r="E30" s="46"/>
      <c r="F30" s="46"/>
      <c r="G30" s="1"/>
    </row>
    <row r="31" ht="18" customHeight="1" spans="1:7">
      <c r="A31" s="1"/>
      <c r="B31" s="47"/>
      <c r="C31" s="47"/>
      <c r="D31" s="47"/>
      <c r="E31" s="47"/>
      <c r="F31" s="47"/>
      <c r="G31" s="1"/>
    </row>
    <row r="32" ht="15.15" spans="1:7">
      <c r="A32" s="1"/>
      <c r="B32" s="48"/>
      <c r="C32" s="48"/>
      <c r="D32" s="48"/>
      <c r="E32" s="48"/>
      <c r="F32" s="48"/>
      <c r="G32" s="1"/>
    </row>
    <row r="33" ht="15" customHeight="1" spans="1:10">
      <c r="A33" s="1"/>
      <c r="B33" s="1"/>
      <c r="C33" s="1"/>
      <c r="D33" s="1"/>
      <c r="E33" s="1"/>
      <c r="F33" s="1"/>
      <c r="G33" s="1"/>
      <c r="J33" s="49"/>
    </row>
  </sheetData>
  <mergeCells count="34">
    <mergeCell ref="B5:F5"/>
    <mergeCell ref="C6:F6"/>
    <mergeCell ref="C7:F7"/>
    <mergeCell ref="C8:F8"/>
    <mergeCell ref="B9:F9"/>
    <mergeCell ref="B10:E10"/>
    <mergeCell ref="B14:E14"/>
    <mergeCell ref="B15:E15"/>
    <mergeCell ref="B16:E16"/>
    <mergeCell ref="B17:E17"/>
    <mergeCell ref="B18:E18"/>
    <mergeCell ref="B19:E19"/>
    <mergeCell ref="B20:F20"/>
    <mergeCell ref="B21:F21"/>
    <mergeCell ref="B22:C22"/>
    <mergeCell ref="D22:F22"/>
    <mergeCell ref="B23:C23"/>
    <mergeCell ref="D23:F23"/>
    <mergeCell ref="B24:C24"/>
    <mergeCell ref="D24:F24"/>
    <mergeCell ref="B29:F29"/>
    <mergeCell ref="B30:F30"/>
    <mergeCell ref="B31:F31"/>
    <mergeCell ref="B32:F32"/>
    <mergeCell ref="B25:B26"/>
    <mergeCell ref="B27:B28"/>
    <mergeCell ref="C25:C26"/>
    <mergeCell ref="D25:D26"/>
    <mergeCell ref="D27:D28"/>
    <mergeCell ref="E25:E26"/>
    <mergeCell ref="F10:F11"/>
    <mergeCell ref="F25:F26"/>
    <mergeCell ref="F27:F28"/>
    <mergeCell ref="B2:F3"/>
  </mergeCells>
  <dataValidations count="2">
    <dataValidation type="list" allowBlank="1" showInputMessage="1" showErrorMessage="1" sqref="C6">
      <formula1>'Multi Emp. Weekly Timesheet'!B6:B30</formula1>
    </dataValidation>
    <dataValidation type="list" allowBlank="1" showInputMessage="1" showErrorMessage="1" sqref="D22">
      <formula1>"Select, Cash, Bank Transfer, Cheque"</formula1>
    </dataValidation>
  </dataValidations>
  <printOptions horizontalCentered="1" verticalCentered="1"/>
  <pageMargins left="0" right="0" top="0" bottom="0" header="0" footer="0"/>
  <pageSetup paperSize="9" scale="11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Multi Emp. Weekly Timesheet</vt:lpstr>
      <vt:lpstr>Payslip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</cp:lastModifiedBy>
  <dcterms:created xsi:type="dcterms:W3CDTF">2018-05-08T06:58:00Z</dcterms:created>
  <cp:lastPrinted>2018-07-02T14:44:00Z</cp:lastPrinted>
  <dcterms:modified xsi:type="dcterms:W3CDTF">2021-11-23T01:57:47Z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7F2F19DA5F8F4B6E823C7BE3C0C50F98</vt:lpwstr>
  </property>
</Properties>
</file>